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"/>
    </mc:Choice>
  </mc:AlternateContent>
  <bookViews>
    <workbookView xWindow="0" yWindow="0" windowWidth="14556" windowHeight="7608"/>
  </bookViews>
  <sheets>
    <sheet name="rozpočet" sheetId="1" r:id="rId1"/>
    <sheet name="střednědobý výhle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J8" i="1"/>
  <c r="D7" i="2"/>
  <c r="H7" i="2" s="1"/>
  <c r="C7" i="2"/>
  <c r="G7" i="2" s="1"/>
  <c r="B8" i="2"/>
  <c r="F8" i="2" s="1"/>
  <c r="B7" i="2"/>
  <c r="F7" i="2" s="1"/>
  <c r="C8" i="1"/>
  <c r="E8" i="1" l="1"/>
  <c r="L8" i="1"/>
  <c r="G6" i="1"/>
  <c r="D8" i="1"/>
  <c r="G8" i="1" l="1"/>
  <c r="F6" i="1"/>
  <c r="F8" i="1" s="1"/>
  <c r="C9" i="2" l="1"/>
  <c r="G9" i="2" s="1"/>
  <c r="I8" i="1"/>
  <c r="H8" i="1"/>
  <c r="B9" i="2" s="1"/>
  <c r="F9" i="2" s="1"/>
  <c r="K8" i="1"/>
  <c r="D9" i="2" s="1"/>
  <c r="H9" i="2" s="1"/>
</calcChain>
</file>

<file path=xl/comments1.xml><?xml version="1.0" encoding="utf-8"?>
<comments xmlns="http://schemas.openxmlformats.org/spreadsheetml/2006/main">
  <authors>
    <author>Helena Babická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Helena Babická:
</t>
        </r>
        <r>
          <rPr>
            <sz val="9"/>
            <color indexed="81"/>
            <rFont val="Tahoma"/>
            <family val="2"/>
            <charset val="238"/>
          </rPr>
          <t xml:space="preserve">
4 949 tisíc UZ 1+139  PROVOZ
2 557 tisíc UZ 2  NÁJEM
     10 tisíc UZ 4  ATLETIKA
       3 tisíc UZ 7  LOGOPEDIE
   174 tisíc UZ 8  PLAVÁNÍ
   580 tisíc UZ 138 Praha Pražanům
</t>
        </r>
        <r>
          <rPr>
            <b/>
            <sz val="9"/>
            <color indexed="81"/>
            <rFont val="Tahoma"/>
            <family val="2"/>
            <charset val="238"/>
          </rPr>
          <t>8 273 tisíc CELKEM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Helena Babická:</t>
        </r>
        <r>
          <rPr>
            <sz val="9"/>
            <color indexed="81"/>
            <rFont val="Tahoma"/>
            <family val="2"/>
            <charset val="238"/>
          </rPr>
          <t xml:space="preserve">
1 627 tisíc  UZ 96 odměny
   135 tisíc  UZ 115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granty MHMP
</t>
        </r>
        <r>
          <rPr>
            <b/>
            <sz val="9"/>
            <color indexed="81"/>
            <rFont val="Tahoma"/>
            <family val="2"/>
            <charset val="238"/>
          </rPr>
          <t>1 762 tisíc CELKEM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Helena Babická:
</t>
        </r>
        <r>
          <rPr>
            <sz val="9"/>
            <color indexed="81"/>
            <rFont val="Tahoma"/>
            <family val="2"/>
            <charset val="238"/>
          </rPr>
          <t xml:space="preserve">
  1 500 tisíc    výnosy v provozu
  4 100 tisíc    stravné
     155 tisíc     dar stravné W4W
     580 tisíc    platby od dětí za PS a akce
 </t>
        </r>
        <r>
          <rPr>
            <b/>
            <sz val="9"/>
            <color indexed="81"/>
            <rFont val="Tahoma"/>
            <family val="2"/>
            <charset val="238"/>
          </rPr>
          <t>6 335 tisíc   CELKEM</t>
        </r>
      </text>
    </comment>
  </commentList>
</comments>
</file>

<file path=xl/sharedStrings.xml><?xml version="1.0" encoding="utf-8"?>
<sst xmlns="http://schemas.openxmlformats.org/spreadsheetml/2006/main" count="50" uniqueCount="19">
  <si>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</si>
  <si>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</si>
  <si>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</si>
  <si>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</si>
  <si>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</si>
  <si>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</si>
  <si>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</si>
  <si>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</si>
  <si>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</si>
  <si>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</si>
  <si>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MČ</t>
  </si>
  <si>
    <t>v tis. Kč</t>
  </si>
  <si>
    <t>ROK 2025</t>
  </si>
  <si>
    <t>ROK 2026</t>
  </si>
  <si>
    <t>Očekávaná skutečnost za rok 2023</t>
  </si>
  <si>
    <t>Rozpočet pro rok 2024</t>
  </si>
  <si>
    <t>Základní škola a mateřská škola Chodov, Praha 4, Květnového vítězství 57</t>
  </si>
  <si>
    <t>x</t>
  </si>
  <si>
    <t>ROZPOČET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</si>
</sst>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3" borderId="19" xfId="0" applyFont="1" applyFill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36" xfId="0" applyFont="1" applyFill="1" applyBorder="1"/>
    <xf numFmtId="0" fontId="5" fillId="3" borderId="36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B12" sqref="B12"/>
    </sheetView>
  </sheetViews>
  <sheetFormatPr defaultRowHeight="14.4" x14ac:dyDescent="0.3"/>
  <cols>
    <col min="1" max="1" width="3.88671875" customWidth="1"/>
    <col min="2" max="2" width="27.6640625" customWidth="1"/>
    <col min="3" max="4" width="11.6640625" customWidth="1"/>
  </cols>
  <sheetData>
    <row r="1" spans="1:12" ht="36.6" x14ac:dyDescent="0.7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6.4" thickBot="1" x14ac:dyDescent="0.55000000000000004">
      <c r="B2" s="1"/>
      <c r="L2" s="19" t="s">
        <v>11</v>
      </c>
    </row>
    <row r="3" spans="1:12" x14ac:dyDescent="0.3">
      <c r="B3" s="36" t="s">
        <v>16</v>
      </c>
      <c r="C3" s="39" t="s">
        <v>14</v>
      </c>
      <c r="D3" s="40"/>
      <c r="E3" s="40"/>
      <c r="F3" s="40"/>
      <c r="G3" s="41"/>
      <c r="H3" s="42" t="s">
        <v>15</v>
      </c>
      <c r="I3" s="40"/>
      <c r="J3" s="40"/>
      <c r="K3" s="40"/>
      <c r="L3" s="43"/>
    </row>
    <row r="4" spans="1:12" ht="15" customHeight="1" x14ac:dyDescent="0.3">
      <c r="B4" s="37"/>
      <c r="C4" s="44" t="s">
        <v>0</v>
      </c>
      <c r="D4" s="45"/>
      <c r="E4" s="31" t="s">
        <v>1</v>
      </c>
      <c r="F4" s="31" t="s">
        <v>2</v>
      </c>
      <c r="G4" s="46" t="s">
        <v>3</v>
      </c>
      <c r="H4" s="48" t="s">
        <v>0</v>
      </c>
      <c r="I4" s="45"/>
      <c r="J4" s="31" t="s">
        <v>1</v>
      </c>
      <c r="K4" s="31" t="s">
        <v>2</v>
      </c>
      <c r="L4" s="33" t="s">
        <v>3</v>
      </c>
    </row>
    <row r="5" spans="1:12" ht="15" thickBot="1" x14ac:dyDescent="0.35">
      <c r="B5" s="38"/>
      <c r="C5" s="2" t="s">
        <v>4</v>
      </c>
      <c r="D5" s="3" t="s">
        <v>5</v>
      </c>
      <c r="E5" s="32"/>
      <c r="F5" s="32"/>
      <c r="G5" s="47"/>
      <c r="H5" s="4" t="s">
        <v>4</v>
      </c>
      <c r="I5" s="3" t="s">
        <v>5</v>
      </c>
      <c r="J5" s="32"/>
      <c r="K5" s="32"/>
      <c r="L5" s="34"/>
    </row>
    <row r="6" spans="1:12" ht="15" thickBot="1" x14ac:dyDescent="0.35">
      <c r="B6" s="5" t="s">
        <v>6</v>
      </c>
      <c r="C6" s="8">
        <v>8273</v>
      </c>
      <c r="D6" s="22" t="s">
        <v>17</v>
      </c>
      <c r="E6" s="6">
        <v>1762</v>
      </c>
      <c r="F6" s="6">
        <f>60404+162+470+266</f>
        <v>61302</v>
      </c>
      <c r="G6" s="7">
        <f>247+400+651</f>
        <v>1298</v>
      </c>
      <c r="H6" s="8">
        <v>9100</v>
      </c>
      <c r="I6" s="22" t="s">
        <v>17</v>
      </c>
      <c r="J6" s="6">
        <v>1938</v>
      </c>
      <c r="K6" s="6">
        <v>67432</v>
      </c>
      <c r="L6" s="9">
        <v>1650</v>
      </c>
    </row>
    <row r="7" spans="1:12" ht="15" thickBot="1" x14ac:dyDescent="0.35">
      <c r="B7" s="10" t="s">
        <v>7</v>
      </c>
      <c r="C7" s="12">
        <v>6335</v>
      </c>
      <c r="D7" s="11">
        <v>2352</v>
      </c>
      <c r="E7" s="21" t="s">
        <v>17</v>
      </c>
      <c r="F7" s="21" t="s">
        <v>17</v>
      </c>
      <c r="G7" s="23" t="s">
        <v>17</v>
      </c>
      <c r="H7" s="12">
        <v>6969</v>
      </c>
      <c r="I7" s="11">
        <v>2588</v>
      </c>
      <c r="J7" s="21" t="s">
        <v>17</v>
      </c>
      <c r="K7" s="21" t="s">
        <v>17</v>
      </c>
      <c r="L7" s="24" t="s">
        <v>17</v>
      </c>
    </row>
    <row r="8" spans="1:12" ht="15" thickBot="1" x14ac:dyDescent="0.35">
      <c r="B8" s="5" t="s">
        <v>8</v>
      </c>
      <c r="C8" s="13">
        <f>C6+C7</f>
        <v>14608</v>
      </c>
      <c r="D8" s="14">
        <f>2052</f>
        <v>2052</v>
      </c>
      <c r="E8" s="14">
        <f>E6</f>
        <v>1762</v>
      </c>
      <c r="F8" s="14">
        <f>F6</f>
        <v>61302</v>
      </c>
      <c r="G8" s="15">
        <f>G6</f>
        <v>1298</v>
      </c>
      <c r="H8" s="16">
        <f>H6+H7</f>
        <v>16069</v>
      </c>
      <c r="I8" s="14">
        <f>I7-300</f>
        <v>2288</v>
      </c>
      <c r="J8" s="14">
        <f>J6</f>
        <v>1938</v>
      </c>
      <c r="K8" s="14">
        <f>K6</f>
        <v>67432</v>
      </c>
      <c r="L8" s="17">
        <f>L6</f>
        <v>1650</v>
      </c>
    </row>
  </sheetData>
  <mergeCells count="12">
    <mergeCell ref="K4:K5"/>
    <mergeCell ref="L4:L5"/>
    <mergeCell ref="A1:L1"/>
    <mergeCell ref="B3:B5"/>
    <mergeCell ref="C3:G3"/>
    <mergeCell ref="H3:L3"/>
    <mergeCell ref="C4:D4"/>
    <mergeCell ref="E4:E5"/>
    <mergeCell ref="F4:F5"/>
    <mergeCell ref="G4:G5"/>
    <mergeCell ref="H4:I4"/>
    <mergeCell ref="J4:J5"/>
  </mergeCells>
  <pageMargins left="0.7" right="0.7" top="0.78740157499999996" bottom="0.78740157499999996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12" sqref="A12"/>
    </sheetView>
  </sheetViews>
  <sheetFormatPr defaultRowHeight="14.4" x14ac:dyDescent="0.3"/>
  <cols>
    <col min="1" max="1" width="32" bestFit="1" customWidth="1"/>
  </cols>
  <sheetData>
    <row r="1" spans="1:11" ht="25.8" x14ac:dyDescent="0.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18"/>
      <c r="K1" s="18"/>
    </row>
    <row r="2" spans="1:11" ht="25.8" x14ac:dyDescent="0.5">
      <c r="A2" s="1"/>
    </row>
    <row r="3" spans="1:11" ht="16.2" thickBot="1" x14ac:dyDescent="0.35">
      <c r="I3" s="20" t="s">
        <v>11</v>
      </c>
    </row>
    <row r="4" spans="1:11" ht="15" customHeight="1" x14ac:dyDescent="0.3">
      <c r="A4" s="54" t="s">
        <v>16</v>
      </c>
      <c r="B4" s="57" t="s">
        <v>12</v>
      </c>
      <c r="C4" s="58"/>
      <c r="D4" s="58"/>
      <c r="E4" s="59"/>
      <c r="F4" s="57" t="s">
        <v>13</v>
      </c>
      <c r="G4" s="58"/>
      <c r="H4" s="58"/>
      <c r="I4" s="59"/>
    </row>
    <row r="5" spans="1:11" x14ac:dyDescent="0.3">
      <c r="A5" s="55"/>
      <c r="B5" s="60" t="s">
        <v>10</v>
      </c>
      <c r="C5" s="49" t="s">
        <v>1</v>
      </c>
      <c r="D5" s="49" t="s">
        <v>2</v>
      </c>
      <c r="E5" s="51" t="s">
        <v>3</v>
      </c>
      <c r="F5" s="60" t="s">
        <v>10</v>
      </c>
      <c r="G5" s="49" t="s">
        <v>1</v>
      </c>
      <c r="H5" s="49" t="s">
        <v>2</v>
      </c>
      <c r="I5" s="51" t="s">
        <v>3</v>
      </c>
    </row>
    <row r="6" spans="1:11" ht="15" thickBot="1" x14ac:dyDescent="0.35">
      <c r="A6" s="56"/>
      <c r="B6" s="61"/>
      <c r="C6" s="50"/>
      <c r="D6" s="50"/>
      <c r="E6" s="52"/>
      <c r="F6" s="61"/>
      <c r="G6" s="50"/>
      <c r="H6" s="50"/>
      <c r="I6" s="52"/>
    </row>
    <row r="7" spans="1:11" ht="15" thickBot="1" x14ac:dyDescent="0.35">
      <c r="A7" s="25" t="s">
        <v>6</v>
      </c>
      <c r="B7" s="8">
        <f>rozpočet!H6*1.1</f>
        <v>10010</v>
      </c>
      <c r="C7" s="6">
        <f>CEILING(rozpočet!J6*1.1,1)</f>
        <v>2132</v>
      </c>
      <c r="D7" s="6">
        <f>CEILING(rozpočet!K6*1.1,1)</f>
        <v>74176</v>
      </c>
      <c r="E7" s="9">
        <v>890</v>
      </c>
      <c r="F7" s="8">
        <f>CEILING(B7*1.1,1)</f>
        <v>11011</v>
      </c>
      <c r="G7" s="6">
        <f t="shared" ref="G7:H7" si="0">CEILING(C7*1.1,1)</f>
        <v>2346</v>
      </c>
      <c r="H7" s="6">
        <f t="shared" si="0"/>
        <v>81594</v>
      </c>
      <c r="I7" s="9">
        <v>0</v>
      </c>
    </row>
    <row r="8" spans="1:11" ht="15" thickBot="1" x14ac:dyDescent="0.35">
      <c r="A8" s="26" t="s">
        <v>7</v>
      </c>
      <c r="B8" s="12">
        <f>CEILING((rozpočet!H7+rozpočet!I7)*1.1,1)</f>
        <v>10513</v>
      </c>
      <c r="C8" s="22" t="s">
        <v>17</v>
      </c>
      <c r="D8" s="22" t="s">
        <v>17</v>
      </c>
      <c r="E8" s="27" t="s">
        <v>17</v>
      </c>
      <c r="F8" s="8">
        <f t="shared" ref="F8:F9" si="1">CEILING(B8*1.1,1)</f>
        <v>11565</v>
      </c>
      <c r="G8" s="21" t="s">
        <v>17</v>
      </c>
      <c r="H8" s="21" t="s">
        <v>17</v>
      </c>
      <c r="I8" s="24" t="s">
        <v>17</v>
      </c>
    </row>
    <row r="9" spans="1:11" ht="15" thickBot="1" x14ac:dyDescent="0.35">
      <c r="A9" s="25" t="s">
        <v>8</v>
      </c>
      <c r="B9" s="28">
        <f>CEILING((rozpočet!H8+rozpočet!I8)*1.1,1)</f>
        <v>20193</v>
      </c>
      <c r="C9" s="29">
        <f>CEILING(rozpočet!J8*1.1,1)</f>
        <v>2132</v>
      </c>
      <c r="D9" s="29">
        <f>CEILING(rozpočet!K8*1.1,1)</f>
        <v>74176</v>
      </c>
      <c r="E9" s="30">
        <f>E7</f>
        <v>890</v>
      </c>
      <c r="F9" s="28">
        <f t="shared" si="1"/>
        <v>22213</v>
      </c>
      <c r="G9" s="29">
        <f t="shared" ref="G9" si="2">CEILING(C9*1.1,1)</f>
        <v>2346</v>
      </c>
      <c r="H9" s="29">
        <f t="shared" ref="H9" si="3">CEILING(D9*1.1,1)</f>
        <v>81594</v>
      </c>
      <c r="I9" s="30">
        <v>0</v>
      </c>
    </row>
  </sheetData>
  <mergeCells count="12">
    <mergeCell ref="G5:G6"/>
    <mergeCell ref="H5:H6"/>
    <mergeCell ref="I5:I6"/>
    <mergeCell ref="A1:I1"/>
    <mergeCell ref="A4:A6"/>
    <mergeCell ref="B4:E4"/>
    <mergeCell ref="F4:I4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střednědobý výhled</vt:lpstr>
    </vt:vector>
  </TitlesOfParts>
  <Company>Úřad městské části Praha 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aa</cp:lastModifiedBy>
  <cp:lastPrinted>2017-10-10T11:56:46Z</cp:lastPrinted>
  <dcterms:created xsi:type="dcterms:W3CDTF">2017-10-10T11:55:14Z</dcterms:created>
  <dcterms:modified xsi:type="dcterms:W3CDTF">2023-12-21T20:25:39Z</dcterms:modified>
</cp:coreProperties>
</file>